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深田会\"/>
    </mc:Choice>
  </mc:AlternateContent>
  <xr:revisionPtr revIDLastSave="0" documentId="13_ncr:1_{91C95AD4-5560-4887-AAA8-20CFFE736E7C}" xr6:coauthVersionLast="47" xr6:coauthVersionMax="47" xr10:uidLastSave="{00000000-0000-0000-0000-000000000000}"/>
  <bookViews>
    <workbookView xWindow="15240" yWindow="330" windowWidth="13470" windowHeight="14160" xr2:uid="{00000000-000D-0000-FFFF-FFFF00000000}"/>
  </bookViews>
  <sheets>
    <sheet name="2024" sheetId="1" r:id="rId1"/>
  </sheets>
  <calcPr calcId="181029"/>
</workbook>
</file>

<file path=xl/calcChain.xml><?xml version="1.0" encoding="utf-8"?>
<calcChain xmlns="http://schemas.openxmlformats.org/spreadsheetml/2006/main">
  <c r="N3" i="1" l="1"/>
  <c r="J14" i="1"/>
  <c r="K14" i="1" s="1"/>
  <c r="Q14" i="1" s="1"/>
  <c r="J3" i="1"/>
  <c r="K3" i="1" s="1"/>
  <c r="M3" i="1" s="1"/>
  <c r="K30" i="1"/>
  <c r="J4" i="1"/>
  <c r="K4" i="1" s="1"/>
  <c r="J5" i="1"/>
  <c r="K5" i="1" s="1"/>
  <c r="Q5" i="1" s="1"/>
  <c r="J6" i="1"/>
  <c r="J7" i="1"/>
  <c r="Q7" i="1" s="1"/>
  <c r="J8" i="1"/>
  <c r="Q8" i="1" s="1"/>
  <c r="J9" i="1"/>
  <c r="K9" i="1" s="1"/>
  <c r="Q9" i="1" s="1"/>
  <c r="J10" i="1"/>
  <c r="Q10" i="1" s="1"/>
  <c r="J11" i="1"/>
  <c r="K11" i="1" s="1"/>
  <c r="Q11" i="1" s="1"/>
  <c r="J12" i="1"/>
  <c r="Q12" i="1" s="1"/>
  <c r="J13" i="1"/>
  <c r="Q13" i="1" s="1"/>
  <c r="J15" i="1"/>
  <c r="Q15" i="1" s="1"/>
  <c r="J16" i="1"/>
  <c r="K16" i="1" s="1"/>
  <c r="Q16" i="1" s="1"/>
  <c r="J17" i="1"/>
  <c r="J18" i="1"/>
  <c r="Q18" i="1" s="1"/>
  <c r="J19" i="1"/>
  <c r="Q19" i="1" s="1"/>
  <c r="J20" i="1"/>
  <c r="K20" i="1" s="1"/>
  <c r="Q20" i="1" s="1"/>
  <c r="J21" i="1"/>
  <c r="J22" i="1"/>
  <c r="Q22" i="1" s="1"/>
  <c r="J23" i="1"/>
  <c r="J24" i="1"/>
  <c r="M24" i="1" s="1"/>
  <c r="J25" i="1"/>
  <c r="M25" i="1" s="1"/>
  <c r="J26" i="1"/>
  <c r="Q26" i="1" s="1"/>
  <c r="J27" i="1"/>
  <c r="J28" i="1"/>
  <c r="K28" i="1" s="1"/>
  <c r="N28" i="1" s="1"/>
  <c r="J29" i="1"/>
  <c r="M29" i="1" s="1"/>
  <c r="J31" i="1"/>
  <c r="K31" i="1" s="1"/>
  <c r="N31" i="1" s="1"/>
  <c r="M17" i="1" l="1"/>
  <c r="Q31" i="1"/>
  <c r="M28" i="1"/>
  <c r="M31" i="1"/>
  <c r="M5" i="1"/>
  <c r="M4" i="1"/>
  <c r="Q4" i="1"/>
  <c r="N4" i="1"/>
  <c r="Q28" i="1"/>
  <c r="K23" i="1"/>
  <c r="N23" i="1" s="1"/>
  <c r="K22" i="1"/>
  <c r="K21" i="1"/>
  <c r="Q21" i="1" s="1"/>
  <c r="M20" i="1"/>
  <c r="K19" i="1"/>
  <c r="K17" i="1"/>
  <c r="N17" i="1" s="1"/>
  <c r="M16" i="1"/>
  <c r="K15" i="1"/>
  <c r="M14" i="1"/>
  <c r="K13" i="1"/>
  <c r="K12" i="1"/>
  <c r="M11" i="1"/>
  <c r="K10" i="1"/>
  <c r="M9" i="1"/>
  <c r="K8" i="1"/>
  <c r="K6" i="1"/>
  <c r="N6" i="1" s="1"/>
  <c r="Q29" i="1"/>
  <c r="K27" i="1"/>
  <c r="N27" i="1" s="1"/>
  <c r="K29" i="1"/>
  <c r="N29" i="1" s="1"/>
  <c r="K26" i="1"/>
  <c r="K25" i="1"/>
  <c r="Q25" i="1" s="1"/>
  <c r="K24" i="1"/>
  <c r="Q24" i="1" s="1"/>
  <c r="M22" i="1"/>
  <c r="M21" i="1"/>
  <c r="N20" i="1"/>
  <c r="K18" i="1"/>
  <c r="N16" i="1"/>
  <c r="N14" i="1"/>
  <c r="M12" i="1"/>
  <c r="N11" i="1"/>
  <c r="N9" i="1"/>
  <c r="K7" i="1"/>
  <c r="N5" i="1"/>
  <c r="Q17" i="1" l="1"/>
  <c r="Q23" i="1"/>
  <c r="M23" i="1"/>
  <c r="M6" i="1"/>
  <c r="M27" i="1"/>
  <c r="Q6" i="1"/>
  <c r="Q3" i="1"/>
</calcChain>
</file>

<file path=xl/sharedStrings.xml><?xml version="1.0" encoding="utf-8"?>
<sst xmlns="http://schemas.openxmlformats.org/spreadsheetml/2006/main" count="72" uniqueCount="48">
  <si>
    <t>深田会HCは、全員が優勝出来る様に　春期から秋期までの３回のスコアで次年のハンデを算出する。
　　　　　　①但し年度参加回数が３回未満の場合は今までの記録を採用します。
　　　　　　②計算されたHDが前年より多い場合は多いHDに変更する。
　　　　　　③但し前年度に３位以内でHDが変更された場合は
　　　　　　　計算されたHDが前年より多い場合でも変更されない。
　　　　　　④但し前年度に３位以内でHDが変更された場合は
　　　　　　　計算されたHDが前年より少ない場合は少ないHD変更する。
            ⑤:計算されたハンデの内、女子はMAX55,男子はMAX45としてそれ以上はMAX値にする。</t>
    <rPh sb="263" eb="265">
      <t>ケイサン</t>
    </rPh>
    <rPh sb="272" eb="273">
      <t>ウチ</t>
    </rPh>
    <rPh sb="274" eb="276">
      <t>ジョシ</t>
    </rPh>
    <rPh sb="283" eb="285">
      <t>ダンシ</t>
    </rPh>
    <rPh sb="296" eb="298">
      <t>イジョウ</t>
    </rPh>
    <rPh sb="302" eb="303">
      <t>チ</t>
    </rPh>
    <phoneticPr fontId="2"/>
  </si>
  <si>
    <t>①</t>
    <phoneticPr fontId="2"/>
  </si>
  <si>
    <t>高　伸一郎</t>
    <rPh sb="0" eb="1">
      <t>タカ</t>
    </rPh>
    <rPh sb="2" eb="4">
      <t>シンイチ</t>
    </rPh>
    <rPh sb="4" eb="5">
      <t>ロウ</t>
    </rPh>
    <phoneticPr fontId="2"/>
  </si>
  <si>
    <t>唐川満知子</t>
    <phoneticPr fontId="2"/>
  </si>
  <si>
    <t>宮畑  孝</t>
    <phoneticPr fontId="2"/>
  </si>
  <si>
    <t>①</t>
    <phoneticPr fontId="2"/>
  </si>
  <si>
    <t>政井　一史</t>
    <rPh sb="0" eb="1">
      <t>マサ</t>
    </rPh>
    <rPh sb="1" eb="2">
      <t>イ</t>
    </rPh>
    <rPh sb="3" eb="5">
      <t>カズシ</t>
    </rPh>
    <phoneticPr fontId="2"/>
  </si>
  <si>
    <t>松浦　紀美恵</t>
    <rPh sb="0" eb="2">
      <t>マツウラ</t>
    </rPh>
    <rPh sb="3" eb="6">
      <t>キミエ</t>
    </rPh>
    <phoneticPr fontId="2"/>
  </si>
  <si>
    <t>和田　英之</t>
    <rPh sb="0" eb="2">
      <t>ワダ</t>
    </rPh>
    <rPh sb="3" eb="5">
      <t>ヒデユキ</t>
    </rPh>
    <phoneticPr fontId="2"/>
  </si>
  <si>
    <t>脇田　啓治</t>
    <rPh sb="0" eb="2">
      <t>ワキタ</t>
    </rPh>
    <rPh sb="3" eb="5">
      <t>ケイジ</t>
    </rPh>
    <phoneticPr fontId="2"/>
  </si>
  <si>
    <t>山口 博之</t>
    <rPh sb="0" eb="2">
      <t>ヤマグチ</t>
    </rPh>
    <rPh sb="3" eb="5">
      <t>ヒロユキ</t>
    </rPh>
    <phoneticPr fontId="2"/>
  </si>
  <si>
    <t>宮下　栄子</t>
    <rPh sb="0" eb="2">
      <t>ミヤシタ</t>
    </rPh>
    <rPh sb="3" eb="5">
      <t>エイコ</t>
    </rPh>
    <phoneticPr fontId="2"/>
  </si>
  <si>
    <t>長谷川　正博</t>
    <rPh sb="0" eb="3">
      <t>ハセガワ</t>
    </rPh>
    <rPh sb="4" eb="6">
      <t>マサヒロ</t>
    </rPh>
    <phoneticPr fontId="2"/>
  </si>
  <si>
    <t>中本　宏</t>
    <rPh sb="0" eb="2">
      <t>ナカモト</t>
    </rPh>
    <rPh sb="3" eb="4">
      <t>ヒロシ</t>
    </rPh>
    <phoneticPr fontId="2"/>
  </si>
  <si>
    <t>中田　真弓</t>
    <rPh sb="0" eb="2">
      <t>ナカタ</t>
    </rPh>
    <rPh sb="3" eb="5">
      <t>マユミ</t>
    </rPh>
    <phoneticPr fontId="2"/>
  </si>
  <si>
    <t>中島 健</t>
    <rPh sb="0" eb="2">
      <t>ナカジマ</t>
    </rPh>
    <rPh sb="3" eb="4">
      <t>ケン</t>
    </rPh>
    <phoneticPr fontId="2"/>
  </si>
  <si>
    <t>長尾　光治朗</t>
    <rPh sb="0" eb="2">
      <t>ナガオ</t>
    </rPh>
    <rPh sb="3" eb="6">
      <t>コウジロウ</t>
    </rPh>
    <phoneticPr fontId="2"/>
  </si>
  <si>
    <t>②</t>
    <phoneticPr fontId="2"/>
  </si>
  <si>
    <t>永井　眞二</t>
    <rPh sb="0" eb="2">
      <t>ナガイ</t>
    </rPh>
    <rPh sb="3" eb="5">
      <t>シンジ</t>
    </rPh>
    <phoneticPr fontId="2"/>
  </si>
  <si>
    <t>土居　秀雄</t>
    <rPh sb="0" eb="2">
      <t>ドイ</t>
    </rPh>
    <rPh sb="3" eb="5">
      <t>ヒデオ</t>
    </rPh>
    <phoneticPr fontId="2"/>
  </si>
  <si>
    <t>田中　良和</t>
    <rPh sb="0" eb="2">
      <t>タナカ</t>
    </rPh>
    <rPh sb="3" eb="4">
      <t>ヨ</t>
    </rPh>
    <rPh sb="4" eb="5">
      <t>ワ</t>
    </rPh>
    <phoneticPr fontId="2"/>
  </si>
  <si>
    <t>立野　淳子</t>
    <rPh sb="0" eb="2">
      <t>タテノ</t>
    </rPh>
    <rPh sb="3" eb="5">
      <t>ジュンコ</t>
    </rPh>
    <phoneticPr fontId="2"/>
  </si>
  <si>
    <t>田浦　雄三</t>
    <rPh sb="0" eb="2">
      <t>タウラ</t>
    </rPh>
    <rPh sb="3" eb="5">
      <t>ユウゾウ</t>
    </rPh>
    <phoneticPr fontId="2"/>
  </si>
  <si>
    <t>鈴木　真由美</t>
    <rPh sb="0" eb="2">
      <t>スズキ</t>
    </rPh>
    <rPh sb="3" eb="6">
      <t>マユミ</t>
    </rPh>
    <phoneticPr fontId="2"/>
  </si>
  <si>
    <t>小泉 努</t>
    <rPh sb="0" eb="2">
      <t>コイズミ</t>
    </rPh>
    <rPh sb="3" eb="4">
      <t>ツトム</t>
    </rPh>
    <phoneticPr fontId="2"/>
  </si>
  <si>
    <t>加藤　馨</t>
    <rPh sb="0" eb="2">
      <t>カトウ</t>
    </rPh>
    <rPh sb="3" eb="4">
      <t>カオル</t>
    </rPh>
    <phoneticPr fontId="2"/>
  </si>
  <si>
    <t>大塚 満幸</t>
    <rPh sb="0" eb="2">
      <t>オオツカ</t>
    </rPh>
    <rPh sb="3" eb="4">
      <t>マン</t>
    </rPh>
    <rPh sb="4" eb="5">
      <t>ユキ</t>
    </rPh>
    <phoneticPr fontId="2"/>
  </si>
  <si>
    <t>内野 龍雄</t>
    <rPh sb="0" eb="2">
      <t>ウチノ</t>
    </rPh>
    <rPh sb="3" eb="5">
      <t>タツオ</t>
    </rPh>
    <phoneticPr fontId="2"/>
  </si>
  <si>
    <t>今井　孝弘</t>
    <rPh sb="0" eb="2">
      <t>イマイ</t>
    </rPh>
    <rPh sb="3" eb="5">
      <t>タカヒロ</t>
    </rPh>
    <phoneticPr fontId="2"/>
  </si>
  <si>
    <t>伊藤　美鈴</t>
    <rPh sb="0" eb="2">
      <t>イトウ</t>
    </rPh>
    <rPh sb="3" eb="5">
      <t>ミスズ</t>
    </rPh>
    <phoneticPr fontId="2"/>
  </si>
  <si>
    <t>伊藤　弘之</t>
    <rPh sb="0" eb="2">
      <t>イトウ</t>
    </rPh>
    <rPh sb="3" eb="5">
      <t>ヒロユキ</t>
    </rPh>
    <phoneticPr fontId="2"/>
  </si>
  <si>
    <t>石田 順一</t>
    <phoneticPr fontId="2"/>
  </si>
  <si>
    <t>理由</t>
    <rPh sb="0" eb="2">
      <t>リユウ</t>
    </rPh>
    <phoneticPr fontId="2"/>
  </si>
  <si>
    <t>ネット計算</t>
    <rPh sb="3" eb="5">
      <t>ケイサン</t>
    </rPh>
    <phoneticPr fontId="2"/>
  </si>
  <si>
    <t>2022</t>
    <phoneticPr fontId="2"/>
  </si>
  <si>
    <t>対象計算</t>
    <rPh sb="0" eb="2">
      <t>タイショウ</t>
    </rPh>
    <rPh sb="2" eb="4">
      <t>ケイサン</t>
    </rPh>
    <phoneticPr fontId="2"/>
  </si>
  <si>
    <r>
      <t>20</t>
    </r>
    <r>
      <rPr>
        <b/>
        <sz val="11"/>
        <rFont val="ＭＳ Ｐゴシック"/>
        <family val="3"/>
        <charset val="128"/>
      </rPr>
      <t>20最終</t>
    </r>
    <rPh sb="4" eb="6">
      <t>サイシュウ</t>
    </rPh>
    <phoneticPr fontId="2"/>
  </si>
  <si>
    <t>平均</t>
    <rPh sb="0" eb="2">
      <t>ヘイキン</t>
    </rPh>
    <phoneticPr fontId="2"/>
  </si>
  <si>
    <t>参加数</t>
    <rPh sb="0" eb="2">
      <t>サンカ</t>
    </rPh>
    <rPh sb="2" eb="3">
      <t>スウ</t>
    </rPh>
    <phoneticPr fontId="2"/>
  </si>
  <si>
    <t>氏名</t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</si>
  <si>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</si>
  <si>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対象データ</t>
    <rPh sb="0" eb="2">
      <t>タイショウ</t>
    </rPh>
    <phoneticPr fontId="2"/>
  </si>
  <si>
    <t>③</t>
    <phoneticPr fontId="2"/>
  </si>
  <si>
    <t>富士小野</t>
    <rPh sb="0" eb="2">
      <t>フジ</t>
    </rPh>
    <rPh sb="2" eb="4">
      <t>オノ</t>
    </rPh>
    <phoneticPr fontId="2"/>
  </si>
  <si>
    <t>吉川ロイヤル</t>
    <rPh sb="0" eb="2">
      <t>ヨカワ</t>
    </rPh>
    <phoneticPr fontId="2"/>
  </si>
  <si>
    <t>全計算</t>
  </si>
  <si>
    <t>2024 HC</t>
    <phoneticPr fontId="2"/>
  </si>
  <si>
    <t>大神戸</t>
    <rPh sb="0" eb="1">
      <t>ダイ</t>
    </rPh>
    <rPh sb="1" eb="3">
      <t>コウベ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</si>
</sst>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3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/>
    </xf>
    <xf numFmtId="176" fontId="4" fillId="2" borderId="2" xfId="0" applyNumberFormat="1" applyFont="1" applyFill="1" applyBorder="1"/>
    <xf numFmtId="0" fontId="5" fillId="3" borderId="3" xfId="0" applyFont="1" applyFill="1" applyBorder="1"/>
    <xf numFmtId="0" fontId="6" fillId="4" borderId="4" xfId="0" applyFont="1" applyFill="1" applyBorder="1"/>
    <xf numFmtId="176" fontId="7" fillId="4" borderId="1" xfId="0" applyNumberFormat="1" applyFont="1" applyFill="1" applyBorder="1"/>
    <xf numFmtId="0" fontId="8" fillId="0" borderId="1" xfId="0" applyFont="1" applyBorder="1"/>
    <xf numFmtId="0" fontId="9" fillId="4" borderId="1" xfId="0" applyFont="1" applyFill="1" applyBorder="1"/>
    <xf numFmtId="176" fontId="1" fillId="4" borderId="1" xfId="0" applyNumberFormat="1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1" fillId="5" borderId="2" xfId="0" applyFont="1" applyFill="1" applyBorder="1"/>
    <xf numFmtId="0" fontId="10" fillId="3" borderId="3" xfId="0" applyFont="1" applyFill="1" applyBorder="1"/>
    <xf numFmtId="0" fontId="0" fillId="4" borderId="4" xfId="0" applyFill="1" applyBorder="1"/>
    <xf numFmtId="0" fontId="0" fillId="0" borderId="1" xfId="0" applyBorder="1"/>
    <xf numFmtId="0" fontId="3" fillId="2" borderId="5" xfId="0" applyFont="1" applyFill="1" applyBorder="1" applyAlignment="1">
      <alignment horizontal="left"/>
    </xf>
    <xf numFmtId="0" fontId="8" fillId="4" borderId="4" xfId="0" applyFont="1" applyFill="1" applyBorder="1"/>
    <xf numFmtId="0" fontId="8" fillId="5" borderId="1" xfId="0" applyFont="1" applyFill="1" applyBorder="1"/>
    <xf numFmtId="0" fontId="11" fillId="0" borderId="2" xfId="0" applyFont="1" applyBorder="1"/>
    <xf numFmtId="0" fontId="3" fillId="4" borderId="4" xfId="0" applyFont="1" applyFill="1" applyBorder="1"/>
    <xf numFmtId="0" fontId="11" fillId="4" borderId="2" xfId="0" applyFont="1" applyFill="1" applyBorder="1"/>
    <xf numFmtId="0" fontId="1" fillId="0" borderId="2" xfId="0" applyFont="1" applyBorder="1"/>
    <xf numFmtId="0" fontId="1" fillId="4" borderId="2" xfId="0" applyFont="1" applyFill="1" applyBorder="1"/>
    <xf numFmtId="0" fontId="1" fillId="5" borderId="1" xfId="0" applyFont="1" applyFill="1" applyBorder="1"/>
    <xf numFmtId="0" fontId="12" fillId="5" borderId="1" xfId="0" applyFont="1" applyFill="1" applyBorder="1"/>
    <xf numFmtId="0" fontId="1" fillId="4" borderId="4" xfId="0" applyFont="1" applyFill="1" applyBorder="1"/>
    <xf numFmtId="0" fontId="1" fillId="0" borderId="1" xfId="0" applyFont="1" applyBorder="1"/>
    <xf numFmtId="0" fontId="12" fillId="0" borderId="1" xfId="0" applyFont="1" applyBorder="1"/>
    <xf numFmtId="0" fontId="11" fillId="6" borderId="2" xfId="0" applyFont="1" applyFill="1" applyBorder="1"/>
    <xf numFmtId="0" fontId="0" fillId="5" borderId="2" xfId="0" applyFill="1" applyBorder="1"/>
    <xf numFmtId="0" fontId="1" fillId="6" borderId="2" xfId="0" applyFont="1" applyFill="1" applyBorder="1"/>
    <xf numFmtId="0" fontId="1" fillId="4" borderId="6" xfId="0" applyFont="1" applyFill="1" applyBorder="1"/>
    <xf numFmtId="176" fontId="6" fillId="2" borderId="2" xfId="0" applyNumberFormat="1" applyFont="1" applyFill="1" applyBorder="1"/>
    <xf numFmtId="0" fontId="12" fillId="4" borderId="1" xfId="0" applyFont="1" applyFill="1" applyBorder="1"/>
    <xf numFmtId="176" fontId="6" fillId="2" borderId="6" xfId="0" applyNumberFormat="1" applyFont="1" applyFill="1" applyBorder="1"/>
    <xf numFmtId="0" fontId="8" fillId="4" borderId="7" xfId="0" applyFont="1" applyFill="1" applyBorder="1"/>
    <xf numFmtId="176" fontId="7" fillId="4" borderId="5" xfId="0" applyNumberFormat="1" applyFont="1" applyFill="1" applyBorder="1"/>
    <xf numFmtId="0" fontId="12" fillId="0" borderId="5" xfId="0" applyFont="1" applyBorder="1"/>
    <xf numFmtId="176" fontId="1" fillId="4" borderId="5" xfId="0" applyNumberFormat="1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0" fontId="1" fillId="0" borderId="5" xfId="0" applyFont="1" applyBorder="1"/>
    <xf numFmtId="0" fontId="3" fillId="2" borderId="8" xfId="0" applyFont="1" applyFill="1" applyBorder="1"/>
    <xf numFmtId="0" fontId="0" fillId="2" borderId="9" xfId="0" applyFill="1" applyBorder="1" applyAlignment="1">
      <alignment horizontal="center" wrapText="1"/>
    </xf>
    <xf numFmtId="0" fontId="13" fillId="3" borderId="3" xfId="0" applyFont="1" applyFill="1" applyBorder="1"/>
    <xf numFmtId="49" fontId="1" fillId="7" borderId="10" xfId="0" applyNumberFormat="1" applyFont="1" applyFill="1" applyBorder="1" applyAlignment="1">
      <alignment wrapText="1"/>
    </xf>
    <xf numFmtId="177" fontId="0" fillId="7" borderId="8" xfId="0" applyNumberFormat="1" applyFill="1" applyBorder="1"/>
    <xf numFmtId="177" fontId="0" fillId="7" borderId="8" xfId="0" applyNumberFormat="1" applyFill="1" applyBorder="1" applyAlignment="1">
      <alignment wrapText="1"/>
    </xf>
    <xf numFmtId="17" fontId="1" fillId="7" borderId="8" xfId="0" applyNumberFormat="1" applyFont="1" applyFill="1" applyBorder="1"/>
    <xf numFmtId="17" fontId="1" fillId="7" borderId="8" xfId="0" applyNumberFormat="1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177" fontId="0" fillId="2" borderId="1" xfId="0" applyNumberForma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8" xfId="0" applyBorder="1" applyAlignment="1">
      <alignment horizontal="right" wrapText="1"/>
    </xf>
    <xf numFmtId="0" fontId="0" fillId="0" borderId="16" xfId="0" applyBorder="1"/>
    <xf numFmtId="58" fontId="14" fillId="0" borderId="18" xfId="0" applyNumberFormat="1" applyFont="1" applyBorder="1" applyAlignment="1">
      <alignment horizontal="center"/>
    </xf>
    <xf numFmtId="58" fontId="14" fillId="0" borderId="17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15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58" fontId="14" fillId="0" borderId="12" xfId="0" applyNumberFormat="1" applyFont="1" applyBorder="1" applyAlignment="1">
      <alignment horizontal="center"/>
    </xf>
    <xf numFmtId="58" fontId="14" fillId="0" borderId="11" xfId="0" applyNumberFormat="1" applyFont="1" applyBorder="1" applyAlignment="1">
      <alignment horizontal="center"/>
    </xf>
    <xf numFmtId="0" fontId="1" fillId="8" borderId="2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1" fillId="4" borderId="7" xfId="0" applyFont="1" applyFill="1" applyBorder="1"/>
    <xf numFmtId="0" fontId="11" fillId="4" borderId="4" xfId="0" applyFont="1" applyFill="1" applyBorder="1"/>
    <xf numFmtId="0" fontId="16" fillId="4" borderId="4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selection activeCell="F3" sqref="F3"/>
    </sheetView>
  </sheetViews>
  <sheetFormatPr defaultRowHeight="13.5" x14ac:dyDescent="0.15"/>
  <cols>
    <col min="1" max="1" width="4.625" customWidth="1"/>
    <col min="2" max="2" width="13" customWidth="1"/>
    <col min="3" max="3" width="5.5" customWidth="1"/>
    <col min="4" max="4" width="8.875" customWidth="1"/>
    <col min="5" max="5" width="2.5" customWidth="1"/>
    <col min="6" max="6" width="9.375" customWidth="1"/>
    <col min="7" max="7" width="2.625" customWidth="1"/>
    <col min="8" max="8" width="9.375" customWidth="1"/>
    <col min="9" max="9" width="2.625" customWidth="1"/>
    <col min="10" max="10" width="5" customWidth="1"/>
    <col min="11" max="11" width="6.75" customWidth="1"/>
    <col min="12" max="12" width="6.25" customWidth="1"/>
    <col min="13" max="13" width="4.75" customWidth="1"/>
    <col min="14" max="14" width="6.75" customWidth="1"/>
    <col min="15" max="15" width="5.625" hidden="1" customWidth="1"/>
    <col min="16" max="16" width="5.75" customWidth="1"/>
    <col min="17" max="17" width="7.5" bestFit="1" customWidth="1"/>
    <col min="18" max="18" width="5" customWidth="1"/>
  </cols>
  <sheetData>
    <row r="1" spans="1:18" ht="18" customHeight="1" x14ac:dyDescent="0.2">
      <c r="A1" s="58" t="s">
        <v>46</v>
      </c>
      <c r="B1" s="59"/>
      <c r="C1" s="57"/>
      <c r="D1" s="62">
        <v>2023</v>
      </c>
      <c r="E1" s="63"/>
      <c r="F1" s="63"/>
      <c r="G1" s="63"/>
      <c r="H1" s="63"/>
      <c r="I1" s="64"/>
      <c r="J1" s="65" t="s">
        <v>41</v>
      </c>
      <c r="K1" s="66"/>
      <c r="L1" s="66"/>
      <c r="M1" s="66"/>
      <c r="N1" s="66"/>
    </row>
    <row r="2" spans="1:18" ht="39" customHeight="1" thickBot="1" x14ac:dyDescent="0.2">
      <c r="A2" s="56" t="s">
        <v>40</v>
      </c>
      <c r="B2" s="55" t="s">
        <v>39</v>
      </c>
      <c r="C2" s="54">
        <v>2023</v>
      </c>
      <c r="D2" s="52" t="s">
        <v>43</v>
      </c>
      <c r="E2" s="52"/>
      <c r="F2" s="53" t="s">
        <v>47</v>
      </c>
      <c r="G2" s="52"/>
      <c r="H2" s="53" t="s">
        <v>44</v>
      </c>
      <c r="I2" s="52"/>
      <c r="J2" s="51" t="s">
        <v>38</v>
      </c>
      <c r="K2" s="50" t="s">
        <v>37</v>
      </c>
      <c r="L2" s="49" t="s">
        <v>36</v>
      </c>
      <c r="M2" s="49" t="s">
        <v>35</v>
      </c>
      <c r="N2" s="48" t="s">
        <v>45</v>
      </c>
      <c r="O2" s="47" t="s">
        <v>34</v>
      </c>
      <c r="P2" s="46">
        <v>2024</v>
      </c>
      <c r="Q2" s="45" t="s">
        <v>33</v>
      </c>
      <c r="R2" s="44" t="s">
        <v>32</v>
      </c>
    </row>
    <row r="3" spans="1:18" ht="15" thickTop="1" x14ac:dyDescent="0.15">
      <c r="A3" s="43">
        <v>1</v>
      </c>
      <c r="B3" s="42" t="s">
        <v>31</v>
      </c>
      <c r="C3" s="14">
        <v>26</v>
      </c>
      <c r="D3" s="33">
        <v>115</v>
      </c>
      <c r="E3" s="41"/>
      <c r="F3" s="33">
        <v>106</v>
      </c>
      <c r="G3" s="41"/>
      <c r="H3" s="41">
        <v>115</v>
      </c>
      <c r="I3" s="41"/>
      <c r="J3" s="69">
        <f>COUNTIF(D3,"&gt;0 ") + COUNTIF(F3,"&gt;0 ")+COUNTIF(H3,"&gt;0 ")</f>
        <v>3</v>
      </c>
      <c r="K3" s="40">
        <f t="shared" ref="K3:K17" si="0">IF(J3&gt;0,(D3+F3+H3)/J3,0)</f>
        <v>112</v>
      </c>
      <c r="L3" s="70">
        <v>23</v>
      </c>
      <c r="M3" s="39">
        <f>IF(J3=3,K3-85,"")</f>
        <v>27</v>
      </c>
      <c r="N3" s="38">
        <f>K3-85</f>
        <v>27</v>
      </c>
      <c r="O3" s="37">
        <v>26</v>
      </c>
      <c r="P3" s="37">
        <v>23</v>
      </c>
      <c r="Q3" s="36">
        <f t="shared" ref="Q3:Q26" si="1">IF(J3&lt;&gt;0,K3-P3,"")</f>
        <v>89</v>
      </c>
      <c r="R3" s="2" t="s">
        <v>42</v>
      </c>
    </row>
    <row r="4" spans="1:18" ht="14.25" x14ac:dyDescent="0.15">
      <c r="A4" s="28">
        <v>2</v>
      </c>
      <c r="B4" s="27" t="s">
        <v>30</v>
      </c>
      <c r="C4" s="14">
        <v>12</v>
      </c>
      <c r="D4" s="13">
        <v>108</v>
      </c>
      <c r="E4" s="10"/>
      <c r="F4" s="10">
        <v>96</v>
      </c>
      <c r="G4" s="10"/>
      <c r="H4" s="68"/>
      <c r="I4" s="10"/>
      <c r="J4" s="10">
        <f t="shared" ref="J4:J29" si="2">COUNTIF(D4,"&gt;0 ") + COUNTIF(F4,"&gt;0 ")+COUNTIF(H4,"&gt;0 ")</f>
        <v>2</v>
      </c>
      <c r="K4" s="9">
        <f t="shared" si="0"/>
        <v>102</v>
      </c>
      <c r="L4" s="18">
        <v>12</v>
      </c>
      <c r="M4" s="35" t="str">
        <f>IF(J4=3,K4-85,"")</f>
        <v/>
      </c>
      <c r="N4" s="6">
        <f>K4-85</f>
        <v>17</v>
      </c>
      <c r="O4" s="18">
        <v>12</v>
      </c>
      <c r="P4" s="18">
        <v>12</v>
      </c>
      <c r="Q4" s="34">
        <f t="shared" si="1"/>
        <v>90</v>
      </c>
      <c r="R4" s="17" t="s">
        <v>1</v>
      </c>
    </row>
    <row r="5" spans="1:18" ht="14.25" x14ac:dyDescent="0.15">
      <c r="A5" s="28">
        <v>3</v>
      </c>
      <c r="B5" s="27" t="s">
        <v>29</v>
      </c>
      <c r="C5" s="4">
        <v>20</v>
      </c>
      <c r="D5" s="13">
        <v>122</v>
      </c>
      <c r="E5" s="10"/>
      <c r="F5" s="22">
        <v>114</v>
      </c>
      <c r="G5" s="10"/>
      <c r="H5" s="68"/>
      <c r="I5" s="10"/>
      <c r="J5" s="10">
        <f t="shared" si="2"/>
        <v>2</v>
      </c>
      <c r="K5" s="9">
        <f t="shared" si="0"/>
        <v>118</v>
      </c>
      <c r="L5" s="18">
        <v>20</v>
      </c>
      <c r="M5" s="29" t="str">
        <f>IF(J5=3,K5-85,"")</f>
        <v/>
      </c>
      <c r="N5" s="6">
        <f>K5-85</f>
        <v>33</v>
      </c>
      <c r="O5" s="5">
        <v>20</v>
      </c>
      <c r="P5" s="5">
        <v>20</v>
      </c>
      <c r="Q5" s="3">
        <f t="shared" si="1"/>
        <v>98</v>
      </c>
      <c r="R5" s="17" t="s">
        <v>1</v>
      </c>
    </row>
    <row r="6" spans="1:18" ht="14.25" x14ac:dyDescent="0.15">
      <c r="A6" s="28">
        <v>4</v>
      </c>
      <c r="B6" s="27" t="s">
        <v>28</v>
      </c>
      <c r="C6" s="4">
        <v>14</v>
      </c>
      <c r="D6" s="32">
        <v>100</v>
      </c>
      <c r="E6" s="10"/>
      <c r="F6" s="10">
        <v>95</v>
      </c>
      <c r="G6" s="10"/>
      <c r="H6" s="10">
        <v>101</v>
      </c>
      <c r="I6" s="10"/>
      <c r="J6" s="69">
        <f t="shared" si="2"/>
        <v>3</v>
      </c>
      <c r="K6" s="9">
        <f t="shared" si="0"/>
        <v>98.666666666666671</v>
      </c>
      <c r="L6" s="71">
        <v>8</v>
      </c>
      <c r="M6" s="29">
        <f>IF(J6=3,K6-85,"")</f>
        <v>13.666666666666671</v>
      </c>
      <c r="N6" s="6">
        <f>K6-85</f>
        <v>13.666666666666671</v>
      </c>
      <c r="O6" s="5">
        <v>14</v>
      </c>
      <c r="P6" s="5">
        <v>8</v>
      </c>
      <c r="Q6" s="3">
        <f t="shared" si="1"/>
        <v>90.666666666666671</v>
      </c>
      <c r="R6" s="2" t="s">
        <v>42</v>
      </c>
    </row>
    <row r="7" spans="1:18" ht="14.25" x14ac:dyDescent="0.15">
      <c r="A7" s="28">
        <v>5</v>
      </c>
      <c r="B7" s="27" t="s">
        <v>27</v>
      </c>
      <c r="C7" s="4">
        <v>30</v>
      </c>
      <c r="D7" s="13"/>
      <c r="E7" s="10"/>
      <c r="F7" s="25"/>
      <c r="G7" s="10"/>
      <c r="H7" s="25"/>
      <c r="I7" s="10"/>
      <c r="J7" s="10">
        <f t="shared" si="2"/>
        <v>0</v>
      </c>
      <c r="K7" s="9">
        <f t="shared" si="0"/>
        <v>0</v>
      </c>
      <c r="L7" s="18">
        <v>30</v>
      </c>
      <c r="M7" s="26"/>
      <c r="N7" s="12"/>
      <c r="O7" s="18">
        <v>30</v>
      </c>
      <c r="P7" s="18">
        <v>30</v>
      </c>
      <c r="Q7" s="3" t="str">
        <f t="shared" si="1"/>
        <v/>
      </c>
      <c r="R7" s="17" t="s">
        <v>1</v>
      </c>
    </row>
    <row r="8" spans="1:18" ht="14.25" x14ac:dyDescent="0.15">
      <c r="A8" s="28">
        <v>6</v>
      </c>
      <c r="B8" s="27" t="s">
        <v>26</v>
      </c>
      <c r="C8" s="4">
        <v>26</v>
      </c>
      <c r="D8" s="13"/>
      <c r="E8" s="10"/>
      <c r="F8" s="25"/>
      <c r="G8" s="10"/>
      <c r="H8" s="25"/>
      <c r="I8" s="10"/>
      <c r="J8" s="10">
        <f t="shared" si="2"/>
        <v>0</v>
      </c>
      <c r="K8" s="9">
        <f t="shared" si="0"/>
        <v>0</v>
      </c>
      <c r="L8" s="18">
        <v>26</v>
      </c>
      <c r="M8" s="26"/>
      <c r="N8" s="12"/>
      <c r="O8" s="18">
        <v>26</v>
      </c>
      <c r="P8" s="18">
        <v>26</v>
      </c>
      <c r="Q8" s="3" t="str">
        <f t="shared" si="1"/>
        <v/>
      </c>
      <c r="R8" s="17" t="s">
        <v>1</v>
      </c>
    </row>
    <row r="9" spans="1:18" ht="14.25" x14ac:dyDescent="0.15">
      <c r="A9" s="28">
        <v>7</v>
      </c>
      <c r="B9" s="27" t="s">
        <v>25</v>
      </c>
      <c r="C9" s="4">
        <v>49</v>
      </c>
      <c r="D9" s="33">
        <v>129</v>
      </c>
      <c r="E9" s="10"/>
      <c r="F9" s="10">
        <v>126</v>
      </c>
      <c r="G9" s="10"/>
      <c r="H9" s="10">
        <v>151</v>
      </c>
      <c r="I9" s="10"/>
      <c r="J9" s="69">
        <f t="shared" si="2"/>
        <v>3</v>
      </c>
      <c r="K9" s="9">
        <f t="shared" si="0"/>
        <v>135.33333333333334</v>
      </c>
      <c r="L9" s="71">
        <v>39</v>
      </c>
      <c r="M9" s="29">
        <f>IF(J9=3,K9-85,"")</f>
        <v>50.333333333333343</v>
      </c>
      <c r="N9" s="6">
        <f>K9-85</f>
        <v>50.333333333333343</v>
      </c>
      <c r="O9" s="5">
        <v>49</v>
      </c>
      <c r="P9" s="5">
        <v>39</v>
      </c>
      <c r="Q9" s="3">
        <f t="shared" si="1"/>
        <v>96.333333333333343</v>
      </c>
      <c r="R9" s="2" t="s">
        <v>42</v>
      </c>
    </row>
    <row r="10" spans="1:18" ht="14.25" x14ac:dyDescent="0.15">
      <c r="A10" s="28">
        <v>9</v>
      </c>
      <c r="B10" s="27" t="s">
        <v>24</v>
      </c>
      <c r="C10" s="4">
        <v>14</v>
      </c>
      <c r="D10" s="13"/>
      <c r="E10" s="10"/>
      <c r="F10" s="25"/>
      <c r="G10" s="10"/>
      <c r="H10" s="25"/>
      <c r="I10" s="10"/>
      <c r="J10" s="10">
        <f t="shared" si="2"/>
        <v>0</v>
      </c>
      <c r="K10" s="9">
        <f t="shared" si="0"/>
        <v>0</v>
      </c>
      <c r="L10" s="18">
        <v>14</v>
      </c>
      <c r="M10" s="26"/>
      <c r="N10" s="12"/>
      <c r="O10" s="18">
        <v>14</v>
      </c>
      <c r="P10" s="18">
        <v>14</v>
      </c>
      <c r="Q10" s="3" t="str">
        <f t="shared" si="1"/>
        <v/>
      </c>
      <c r="R10" s="17" t="s">
        <v>1</v>
      </c>
    </row>
    <row r="11" spans="1:18" ht="14.25" x14ac:dyDescent="0.15">
      <c r="A11" s="28">
        <v>10</v>
      </c>
      <c r="B11" s="27" t="s">
        <v>23</v>
      </c>
      <c r="C11" s="14">
        <v>7</v>
      </c>
      <c r="D11" s="24">
        <v>100</v>
      </c>
      <c r="E11" s="10"/>
      <c r="F11" s="10">
        <v>89</v>
      </c>
      <c r="G11" s="10"/>
      <c r="H11" s="22">
        <v>107</v>
      </c>
      <c r="I11" s="10"/>
      <c r="J11" s="69">
        <f t="shared" si="2"/>
        <v>3</v>
      </c>
      <c r="K11" s="9">
        <f t="shared" si="0"/>
        <v>98.666666666666671</v>
      </c>
      <c r="L11" s="71">
        <v>6</v>
      </c>
      <c r="M11" s="29">
        <f>IF(J11=3,K11-85,"")</f>
        <v>13.666666666666671</v>
      </c>
      <c r="N11" s="6">
        <f>K11-85</f>
        <v>13.666666666666671</v>
      </c>
      <c r="O11" s="5">
        <v>7</v>
      </c>
      <c r="P11" s="5">
        <v>6</v>
      </c>
      <c r="Q11" s="3">
        <f t="shared" si="1"/>
        <v>92.666666666666671</v>
      </c>
      <c r="R11" s="2" t="s">
        <v>42</v>
      </c>
    </row>
    <row r="12" spans="1:18" ht="14.25" x14ac:dyDescent="0.15">
      <c r="A12" s="28">
        <v>11</v>
      </c>
      <c r="B12" s="15" t="s">
        <v>22</v>
      </c>
      <c r="C12" s="4">
        <v>12</v>
      </c>
      <c r="D12" s="13"/>
      <c r="E12" s="10"/>
      <c r="F12" s="13"/>
      <c r="G12" s="10"/>
      <c r="H12" s="13"/>
      <c r="I12" s="10"/>
      <c r="J12" s="10">
        <f t="shared" si="2"/>
        <v>0</v>
      </c>
      <c r="K12" s="9">
        <f t="shared" si="0"/>
        <v>0</v>
      </c>
      <c r="L12" s="18">
        <v>12</v>
      </c>
      <c r="M12" s="26" t="str">
        <f>IF(J12=3,K12-85,"")</f>
        <v/>
      </c>
      <c r="N12" s="12"/>
      <c r="O12" s="18">
        <v>12</v>
      </c>
      <c r="P12" s="18">
        <v>12</v>
      </c>
      <c r="Q12" s="3" t="str">
        <f t="shared" si="1"/>
        <v/>
      </c>
      <c r="R12" s="17" t="s">
        <v>1</v>
      </c>
    </row>
    <row r="13" spans="1:18" ht="14.25" x14ac:dyDescent="0.15">
      <c r="A13" s="28">
        <v>12</v>
      </c>
      <c r="B13" s="27" t="s">
        <v>21</v>
      </c>
      <c r="C13" s="4">
        <v>41</v>
      </c>
      <c r="D13" s="13"/>
      <c r="E13" s="10"/>
      <c r="F13" s="13"/>
      <c r="G13" s="10"/>
      <c r="H13" s="25"/>
      <c r="I13" s="10"/>
      <c r="J13" s="10">
        <f t="shared" si="2"/>
        <v>0</v>
      </c>
      <c r="K13" s="9">
        <f t="shared" si="0"/>
        <v>0</v>
      </c>
      <c r="L13" s="18">
        <v>41</v>
      </c>
      <c r="M13" s="26"/>
      <c r="N13" s="12"/>
      <c r="O13" s="18">
        <v>41</v>
      </c>
      <c r="P13" s="18">
        <v>41</v>
      </c>
      <c r="Q13" s="3" t="str">
        <f t="shared" si="1"/>
        <v/>
      </c>
      <c r="R13" s="17" t="s">
        <v>1</v>
      </c>
    </row>
    <row r="14" spans="1:18" ht="14.25" x14ac:dyDescent="0.15">
      <c r="A14" s="28">
        <v>13</v>
      </c>
      <c r="B14" s="27" t="s">
        <v>20</v>
      </c>
      <c r="C14" s="4">
        <v>16</v>
      </c>
      <c r="D14" s="32">
        <v>102</v>
      </c>
      <c r="E14" s="10"/>
      <c r="F14" s="10">
        <v>94</v>
      </c>
      <c r="G14" s="10"/>
      <c r="H14" s="10">
        <v>104</v>
      </c>
      <c r="I14" s="10"/>
      <c r="J14" s="69">
        <f>COUNTIF(D14,"&gt;0 ") + COUNTIF(F14,"&gt;0 ")+COUNTIF(H14,"&gt;0 ")</f>
        <v>3</v>
      </c>
      <c r="K14" s="9">
        <f t="shared" si="0"/>
        <v>100</v>
      </c>
      <c r="L14" s="71">
        <v>9</v>
      </c>
      <c r="M14" s="29">
        <f>IF(J14=3,K14-85,"")</f>
        <v>15</v>
      </c>
      <c r="N14" s="6">
        <f>K14-85</f>
        <v>15</v>
      </c>
      <c r="O14" s="5">
        <v>16</v>
      </c>
      <c r="P14" s="71">
        <v>9</v>
      </c>
      <c r="Q14" s="3">
        <f t="shared" si="1"/>
        <v>91</v>
      </c>
      <c r="R14" s="2" t="s">
        <v>42</v>
      </c>
    </row>
    <row r="15" spans="1:18" ht="14.25" x14ac:dyDescent="0.15">
      <c r="A15" s="28">
        <v>14</v>
      </c>
      <c r="B15" s="27" t="s">
        <v>19</v>
      </c>
      <c r="C15" s="4">
        <v>24</v>
      </c>
      <c r="D15" s="13"/>
      <c r="E15" s="10"/>
      <c r="F15" s="25"/>
      <c r="G15" s="10"/>
      <c r="H15" s="25"/>
      <c r="I15" s="10"/>
      <c r="J15" s="10">
        <f t="shared" si="2"/>
        <v>0</v>
      </c>
      <c r="K15" s="9">
        <f t="shared" si="0"/>
        <v>0</v>
      </c>
      <c r="L15" s="18">
        <v>24</v>
      </c>
      <c r="M15" s="26"/>
      <c r="N15" s="12"/>
      <c r="O15" s="18">
        <v>24</v>
      </c>
      <c r="P15" s="18">
        <v>24</v>
      </c>
      <c r="Q15" s="3" t="str">
        <f t="shared" si="1"/>
        <v/>
      </c>
      <c r="R15" s="17" t="s">
        <v>1</v>
      </c>
    </row>
    <row r="16" spans="1:18" ht="14.25" x14ac:dyDescent="0.15">
      <c r="A16" s="28">
        <v>15</v>
      </c>
      <c r="B16" s="27" t="s">
        <v>18</v>
      </c>
      <c r="C16" s="4">
        <v>20</v>
      </c>
      <c r="D16" s="32">
        <v>112</v>
      </c>
      <c r="E16" s="10"/>
      <c r="F16" s="10">
        <v>98</v>
      </c>
      <c r="G16" s="10"/>
      <c r="H16" s="10">
        <v>101</v>
      </c>
      <c r="I16" s="10"/>
      <c r="J16" s="69">
        <f t="shared" si="2"/>
        <v>3</v>
      </c>
      <c r="K16" s="9">
        <f t="shared" si="0"/>
        <v>103.66666666666667</v>
      </c>
      <c r="L16" s="71">
        <v>11</v>
      </c>
      <c r="M16" s="29">
        <f>IF(J16=3,K16-85,"")</f>
        <v>18.666666666666671</v>
      </c>
      <c r="N16" s="6">
        <f>K16-85</f>
        <v>18.666666666666671</v>
      </c>
      <c r="O16" s="5">
        <v>20</v>
      </c>
      <c r="P16" s="5">
        <v>11</v>
      </c>
      <c r="Q16" s="3">
        <f t="shared" si="1"/>
        <v>92.666666666666671</v>
      </c>
      <c r="R16" s="2" t="s">
        <v>42</v>
      </c>
    </row>
    <row r="17" spans="1:18" ht="14.25" x14ac:dyDescent="0.15">
      <c r="A17" s="28">
        <v>16</v>
      </c>
      <c r="B17" s="27" t="s">
        <v>16</v>
      </c>
      <c r="C17" s="4">
        <v>14</v>
      </c>
      <c r="D17" s="22">
        <v>110</v>
      </c>
      <c r="E17" s="10"/>
      <c r="F17" s="10">
        <v>115</v>
      </c>
      <c r="G17" s="10"/>
      <c r="H17" s="22">
        <v>114</v>
      </c>
      <c r="I17" s="10"/>
      <c r="J17" s="69">
        <f t="shared" si="2"/>
        <v>3</v>
      </c>
      <c r="K17" s="9">
        <f t="shared" si="0"/>
        <v>113</v>
      </c>
      <c r="L17" s="18">
        <v>14</v>
      </c>
      <c r="M17" s="29">
        <f>IF(J17=3,K17-85,"")</f>
        <v>28</v>
      </c>
      <c r="N17" s="6">
        <f>K17-85</f>
        <v>28</v>
      </c>
      <c r="O17" s="5">
        <v>14</v>
      </c>
      <c r="P17" s="72">
        <v>28</v>
      </c>
      <c r="Q17" s="3">
        <f t="shared" si="1"/>
        <v>85</v>
      </c>
      <c r="R17" s="2" t="s">
        <v>17</v>
      </c>
    </row>
    <row r="18" spans="1:18" ht="14.25" x14ac:dyDescent="0.15">
      <c r="A18" s="28">
        <v>17</v>
      </c>
      <c r="B18" s="27" t="s">
        <v>15</v>
      </c>
      <c r="C18" s="4">
        <v>45</v>
      </c>
      <c r="D18" s="31"/>
      <c r="E18" s="10"/>
      <c r="F18" s="25"/>
      <c r="G18" s="10"/>
      <c r="H18" s="25"/>
      <c r="I18" s="10"/>
      <c r="J18" s="10">
        <f t="shared" si="2"/>
        <v>0</v>
      </c>
      <c r="K18" s="9">
        <f>IF(J18&gt;0,(D17+F18+H18)/J18,0)</f>
        <v>0</v>
      </c>
      <c r="L18" s="18">
        <v>45</v>
      </c>
      <c r="M18" s="26"/>
      <c r="N18" s="12"/>
      <c r="O18" s="18">
        <v>45</v>
      </c>
      <c r="P18" s="18">
        <v>45</v>
      </c>
      <c r="Q18" s="3" t="str">
        <f t="shared" si="1"/>
        <v/>
      </c>
      <c r="R18" s="17" t="s">
        <v>1</v>
      </c>
    </row>
    <row r="19" spans="1:18" ht="14.25" x14ac:dyDescent="0.15">
      <c r="A19" s="28">
        <v>18</v>
      </c>
      <c r="B19" s="27" t="s">
        <v>14</v>
      </c>
      <c r="C19" s="4">
        <v>51</v>
      </c>
      <c r="D19" s="13"/>
      <c r="E19" s="10"/>
      <c r="F19" s="25"/>
      <c r="G19" s="10"/>
      <c r="H19" s="25"/>
      <c r="I19" s="10"/>
      <c r="J19" s="10">
        <f t="shared" si="2"/>
        <v>0</v>
      </c>
      <c r="K19" s="9">
        <f t="shared" ref="K19:K31" si="3">IF(J19&gt;0,(D19+F19+H19)/J19,0)</f>
        <v>0</v>
      </c>
      <c r="L19" s="18">
        <v>51</v>
      </c>
      <c r="M19" s="26"/>
      <c r="N19" s="12"/>
      <c r="O19" s="18">
        <v>51</v>
      </c>
      <c r="P19" s="18">
        <v>51</v>
      </c>
      <c r="Q19" s="3" t="str">
        <f t="shared" si="1"/>
        <v/>
      </c>
      <c r="R19" s="17" t="s">
        <v>1</v>
      </c>
    </row>
    <row r="20" spans="1:18" ht="14.25" x14ac:dyDescent="0.15">
      <c r="A20" s="28">
        <v>19</v>
      </c>
      <c r="B20" s="27" t="s">
        <v>13</v>
      </c>
      <c r="C20" s="4">
        <v>14</v>
      </c>
      <c r="D20" s="30">
        <v>105</v>
      </c>
      <c r="E20" s="10"/>
      <c r="F20" s="68"/>
      <c r="G20" s="10"/>
      <c r="H20" s="10">
        <v>114</v>
      </c>
      <c r="I20" s="10"/>
      <c r="J20" s="10">
        <f t="shared" si="2"/>
        <v>2</v>
      </c>
      <c r="K20" s="9">
        <f t="shared" si="3"/>
        <v>109.5</v>
      </c>
      <c r="L20" s="18">
        <v>14</v>
      </c>
      <c r="M20" s="29" t="str">
        <f t="shared" ref="M20:M25" si="4">IF(J20=3,K20-85,"")</f>
        <v/>
      </c>
      <c r="N20" s="6">
        <f>K20-85</f>
        <v>24.5</v>
      </c>
      <c r="O20" s="5">
        <v>14</v>
      </c>
      <c r="P20" s="18">
        <v>14</v>
      </c>
      <c r="Q20" s="3">
        <f t="shared" si="1"/>
        <v>95.5</v>
      </c>
      <c r="R20" s="17" t="s">
        <v>1</v>
      </c>
    </row>
    <row r="21" spans="1:18" ht="14.25" x14ac:dyDescent="0.15">
      <c r="A21" s="28">
        <v>20</v>
      </c>
      <c r="B21" s="27" t="s">
        <v>12</v>
      </c>
      <c r="C21" s="4">
        <v>15</v>
      </c>
      <c r="D21" s="13"/>
      <c r="E21" s="10"/>
      <c r="F21" s="10">
        <v>104</v>
      </c>
      <c r="G21" s="10"/>
      <c r="H21" s="10">
        <v>111</v>
      </c>
      <c r="I21" s="10"/>
      <c r="J21" s="10">
        <f t="shared" si="2"/>
        <v>2</v>
      </c>
      <c r="K21" s="9">
        <f t="shared" si="3"/>
        <v>107.5</v>
      </c>
      <c r="L21" s="18">
        <v>15</v>
      </c>
      <c r="M21" s="26" t="str">
        <f t="shared" si="4"/>
        <v/>
      </c>
      <c r="N21" s="12"/>
      <c r="O21" s="5">
        <v>15</v>
      </c>
      <c r="P21" s="18">
        <v>15</v>
      </c>
      <c r="Q21" s="3">
        <f t="shared" si="1"/>
        <v>92.5</v>
      </c>
      <c r="R21" s="17" t="s">
        <v>5</v>
      </c>
    </row>
    <row r="22" spans="1:18" ht="14.25" x14ac:dyDescent="0.15">
      <c r="A22" s="28">
        <v>21</v>
      </c>
      <c r="B22" s="27" t="s">
        <v>11</v>
      </c>
      <c r="C22" s="14">
        <v>44</v>
      </c>
      <c r="D22" s="13"/>
      <c r="E22" s="10"/>
      <c r="F22" s="13"/>
      <c r="G22" s="10"/>
      <c r="H22" s="13"/>
      <c r="I22" s="10"/>
      <c r="J22" s="10">
        <f t="shared" si="2"/>
        <v>0</v>
      </c>
      <c r="K22" s="9">
        <f t="shared" si="3"/>
        <v>0</v>
      </c>
      <c r="L22" s="18">
        <v>44</v>
      </c>
      <c r="M22" s="26" t="str">
        <f t="shared" si="4"/>
        <v/>
      </c>
      <c r="N22" s="12"/>
      <c r="O22" s="18">
        <v>44</v>
      </c>
      <c r="P22" s="18">
        <v>44</v>
      </c>
      <c r="Q22" s="3" t="str">
        <f t="shared" si="1"/>
        <v/>
      </c>
      <c r="R22" s="17" t="s">
        <v>1</v>
      </c>
    </row>
    <row r="23" spans="1:18" ht="14.25" x14ac:dyDescent="0.15">
      <c r="A23" s="28">
        <v>22</v>
      </c>
      <c r="B23" s="27" t="s">
        <v>10</v>
      </c>
      <c r="C23" s="4">
        <v>16</v>
      </c>
      <c r="D23" s="23">
        <v>119</v>
      </c>
      <c r="E23" s="10"/>
      <c r="F23" s="22">
        <v>114</v>
      </c>
      <c r="G23" s="10"/>
      <c r="H23" s="10">
        <v>109</v>
      </c>
      <c r="I23" s="10"/>
      <c r="J23" s="69">
        <f t="shared" si="2"/>
        <v>3</v>
      </c>
      <c r="K23" s="9">
        <f t="shared" si="3"/>
        <v>114</v>
      </c>
      <c r="L23" s="18">
        <v>16</v>
      </c>
      <c r="M23" s="7">
        <f t="shared" si="4"/>
        <v>29</v>
      </c>
      <c r="N23" s="6">
        <f>K23-85</f>
        <v>29</v>
      </c>
      <c r="O23" s="5">
        <v>16</v>
      </c>
      <c r="P23" s="72">
        <v>29</v>
      </c>
      <c r="Q23" s="3">
        <f t="shared" si="1"/>
        <v>85</v>
      </c>
      <c r="R23" s="2" t="s">
        <v>17</v>
      </c>
    </row>
    <row r="24" spans="1:18" ht="14.25" x14ac:dyDescent="0.15">
      <c r="A24" s="28">
        <v>23</v>
      </c>
      <c r="B24" s="27" t="s">
        <v>9</v>
      </c>
      <c r="C24" s="4">
        <v>18</v>
      </c>
      <c r="D24" s="23">
        <v>116</v>
      </c>
      <c r="E24" s="10"/>
      <c r="F24" s="10">
        <v>104</v>
      </c>
      <c r="G24" s="10"/>
      <c r="H24" s="13"/>
      <c r="I24" s="10"/>
      <c r="J24" s="10">
        <f t="shared" si="2"/>
        <v>2</v>
      </c>
      <c r="K24" s="9">
        <f t="shared" si="3"/>
        <v>110</v>
      </c>
      <c r="L24" s="18">
        <v>18</v>
      </c>
      <c r="M24" s="19" t="str">
        <f t="shared" si="4"/>
        <v/>
      </c>
      <c r="N24" s="26"/>
      <c r="O24" s="18">
        <v>18</v>
      </c>
      <c r="P24" s="18">
        <v>18</v>
      </c>
      <c r="Q24" s="3">
        <f t="shared" si="1"/>
        <v>92</v>
      </c>
      <c r="R24" s="17" t="s">
        <v>1</v>
      </c>
    </row>
    <row r="25" spans="1:18" ht="14.25" x14ac:dyDescent="0.15">
      <c r="A25" s="28">
        <v>24</v>
      </c>
      <c r="B25" s="27" t="s">
        <v>8</v>
      </c>
      <c r="C25" s="4">
        <v>0</v>
      </c>
      <c r="D25" s="67"/>
      <c r="E25" s="10"/>
      <c r="F25" s="10">
        <v>85</v>
      </c>
      <c r="G25" s="10"/>
      <c r="H25" s="13"/>
      <c r="I25" s="10"/>
      <c r="J25" s="10">
        <f t="shared" si="2"/>
        <v>1</v>
      </c>
      <c r="K25" s="9">
        <f t="shared" si="3"/>
        <v>85</v>
      </c>
      <c r="L25" s="18">
        <v>0</v>
      </c>
      <c r="M25" s="19" t="str">
        <f t="shared" si="4"/>
        <v/>
      </c>
      <c r="N25" s="26"/>
      <c r="O25" s="18">
        <v>0</v>
      </c>
      <c r="P25" s="18">
        <v>0</v>
      </c>
      <c r="Q25" s="3">
        <f t="shared" si="1"/>
        <v>85</v>
      </c>
      <c r="R25" s="17" t="s">
        <v>1</v>
      </c>
    </row>
    <row r="26" spans="1:18" ht="14.25" x14ac:dyDescent="0.15">
      <c r="A26" s="16">
        <v>25</v>
      </c>
      <c r="B26" s="21" t="s">
        <v>7</v>
      </c>
      <c r="C26" s="4">
        <v>49</v>
      </c>
      <c r="D26" s="13"/>
      <c r="E26" s="10"/>
      <c r="F26" s="25"/>
      <c r="G26" s="10"/>
      <c r="H26" s="25"/>
      <c r="I26" s="10"/>
      <c r="J26" s="10">
        <f t="shared" si="2"/>
        <v>0</v>
      </c>
      <c r="K26" s="9">
        <f t="shared" si="3"/>
        <v>0</v>
      </c>
      <c r="L26" s="18">
        <v>49</v>
      </c>
      <c r="M26" s="19"/>
      <c r="N26" s="12"/>
      <c r="O26" s="18">
        <v>49</v>
      </c>
      <c r="P26" s="18">
        <v>49</v>
      </c>
      <c r="Q26" s="3" t="str">
        <f t="shared" si="1"/>
        <v/>
      </c>
      <c r="R26" s="17" t="s">
        <v>5</v>
      </c>
    </row>
    <row r="27" spans="1:18" ht="14.25" x14ac:dyDescent="0.15">
      <c r="A27" s="16">
        <v>26</v>
      </c>
      <c r="B27" s="21" t="s">
        <v>6</v>
      </c>
      <c r="C27" s="4">
        <v>25</v>
      </c>
      <c r="D27" s="24">
        <v>102</v>
      </c>
      <c r="E27" s="10"/>
      <c r="F27" s="24">
        <v>103</v>
      </c>
      <c r="G27" s="10"/>
      <c r="H27" s="24">
        <v>111</v>
      </c>
      <c r="I27" s="10"/>
      <c r="J27" s="69">
        <f t="shared" si="2"/>
        <v>3</v>
      </c>
      <c r="K27" s="9">
        <f t="shared" si="3"/>
        <v>105.33333333333333</v>
      </c>
      <c r="L27" s="71">
        <v>15</v>
      </c>
      <c r="M27" s="7">
        <f>IF(J27=3,K27-85,"")</f>
        <v>20.333333333333329</v>
      </c>
      <c r="N27" s="6">
        <f>K27-85</f>
        <v>20.333333333333329</v>
      </c>
      <c r="O27" s="18">
        <v>25</v>
      </c>
      <c r="P27" s="5">
        <v>15</v>
      </c>
      <c r="Q27" s="3"/>
      <c r="R27" s="2" t="s">
        <v>42</v>
      </c>
    </row>
    <row r="28" spans="1:18" ht="14.25" x14ac:dyDescent="0.15">
      <c r="A28" s="16">
        <v>27</v>
      </c>
      <c r="B28" s="21" t="s">
        <v>4</v>
      </c>
      <c r="C28" s="4">
        <v>8</v>
      </c>
      <c r="D28" s="23">
        <v>102</v>
      </c>
      <c r="E28" s="10"/>
      <c r="F28" s="22">
        <v>103</v>
      </c>
      <c r="G28" s="10"/>
      <c r="H28" s="22">
        <v>97</v>
      </c>
      <c r="I28" s="11"/>
      <c r="J28" s="69">
        <f t="shared" si="2"/>
        <v>3</v>
      </c>
      <c r="K28" s="9">
        <f t="shared" si="3"/>
        <v>100.66666666666667</v>
      </c>
      <c r="L28" s="18">
        <v>8</v>
      </c>
      <c r="M28" s="7">
        <f>IF(J28=3,K28-85,"")</f>
        <v>15.666666666666671</v>
      </c>
      <c r="N28" s="6">
        <f>K28-85</f>
        <v>15.666666666666671</v>
      </c>
      <c r="O28" s="5">
        <v>8</v>
      </c>
      <c r="P28" s="72">
        <v>16</v>
      </c>
      <c r="Q28" s="3">
        <f>IF(J28&lt;&gt;0,K28-P28,"")</f>
        <v>84.666666666666671</v>
      </c>
      <c r="R28" s="2" t="s">
        <v>17</v>
      </c>
    </row>
    <row r="29" spans="1:18" ht="14.25" x14ac:dyDescent="0.15">
      <c r="A29" s="16">
        <v>28</v>
      </c>
      <c r="B29" s="15" t="s">
        <v>3</v>
      </c>
      <c r="C29" s="14">
        <v>55</v>
      </c>
      <c r="D29" s="13"/>
      <c r="E29" s="11"/>
      <c r="F29" s="12"/>
      <c r="G29" s="11"/>
      <c r="H29" s="12"/>
      <c r="I29" s="11"/>
      <c r="J29" s="10">
        <f t="shared" si="2"/>
        <v>0</v>
      </c>
      <c r="K29" s="9">
        <f t="shared" si="3"/>
        <v>0</v>
      </c>
      <c r="L29" s="18">
        <v>55</v>
      </c>
      <c r="M29" s="19" t="str">
        <f>IF(J29=3,K29-85,"")</f>
        <v/>
      </c>
      <c r="N29" s="12">
        <f>K29-85</f>
        <v>-85</v>
      </c>
      <c r="O29" s="18">
        <v>55</v>
      </c>
      <c r="P29" s="18">
        <v>55</v>
      </c>
      <c r="Q29" s="3" t="str">
        <f>IF(J29&lt;&gt;0,K29-P29,"")</f>
        <v/>
      </c>
      <c r="R29" s="17" t="s">
        <v>1</v>
      </c>
    </row>
    <row r="30" spans="1:18" ht="14.25" x14ac:dyDescent="0.15">
      <c r="A30" s="16">
        <v>29</v>
      </c>
      <c r="B30" s="21" t="s">
        <v>2</v>
      </c>
      <c r="C30" s="4">
        <v>19</v>
      </c>
      <c r="D30" s="20">
        <v>109</v>
      </c>
      <c r="E30" s="10"/>
      <c r="F30" s="10">
        <v>105</v>
      </c>
      <c r="G30" s="10"/>
      <c r="H30" s="12"/>
      <c r="I30" s="11"/>
      <c r="J30" s="10">
        <v>2</v>
      </c>
      <c r="K30" s="9">
        <f t="shared" si="3"/>
        <v>107</v>
      </c>
      <c r="L30" s="18">
        <v>19</v>
      </c>
      <c r="M30" s="19"/>
      <c r="N30" s="12"/>
      <c r="O30" s="18">
        <v>19</v>
      </c>
      <c r="P30" s="18">
        <v>19</v>
      </c>
      <c r="Q30" s="3"/>
      <c r="R30" s="17" t="s">
        <v>1</v>
      </c>
    </row>
    <row r="31" spans="1:18" ht="14.25" x14ac:dyDescent="0.15">
      <c r="A31" s="16">
        <v>30</v>
      </c>
      <c r="B31" s="15"/>
      <c r="C31" s="14">
        <v>55</v>
      </c>
      <c r="D31" s="13"/>
      <c r="E31" s="11"/>
      <c r="F31" s="12"/>
      <c r="G31" s="11"/>
      <c r="H31" s="12"/>
      <c r="I31" s="11"/>
      <c r="J31" s="10">
        <f>COUNTIF(D31,"&gt;0 ") + COUNTIF(F31,"&gt;0 ")+COUNTIF(H31,"&gt;0 ")</f>
        <v>0</v>
      </c>
      <c r="K31" s="9">
        <f t="shared" si="3"/>
        <v>0</v>
      </c>
      <c r="L31" s="8">
        <v>55</v>
      </c>
      <c r="M31" s="7" t="str">
        <f>IF(J31=3,K31-85,"")</f>
        <v/>
      </c>
      <c r="N31" s="6">
        <f>K31-85</f>
        <v>-85</v>
      </c>
      <c r="O31" s="5"/>
      <c r="P31" s="4"/>
      <c r="Q31" s="3" t="str">
        <f>IF(J31&lt;&gt;0,K31-P31,"")</f>
        <v/>
      </c>
      <c r="R31" s="2"/>
    </row>
    <row r="32" spans="1:18" ht="120.75" customHeight="1" x14ac:dyDescent="0.15">
      <c r="B32" s="60"/>
      <c r="C32" s="61"/>
      <c r="D32" s="60" t="s">
        <v>0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2:3" ht="51.75" customHeight="1" x14ac:dyDescent="0.15">
      <c r="B33" s="1"/>
      <c r="C33" s="1"/>
    </row>
    <row r="34" spans="2:3" ht="74.25" customHeight="1" x14ac:dyDescent="0.15">
      <c r="B34" s="1"/>
      <c r="C34" s="1"/>
    </row>
  </sheetData>
  <mergeCells count="5">
    <mergeCell ref="A1:B1"/>
    <mergeCell ref="B32:C32"/>
    <mergeCell ref="D32:R32"/>
    <mergeCell ref="D1:I1"/>
    <mergeCell ref="J1:N1"/>
  </mergeCells>
  <phoneticPr fontId="2"/>
  <pageMargins left="0.23622047244094491" right="0.23622047244094491" top="0.19685039370078741" bottom="0.3" header="0.31496062992125984" footer="0.19"/>
  <pageSetup paperSize="13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</vt:lpstr>
    </vt:vector>
  </TitlesOfParts>
  <Company>JapanGlobalSoft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JapanGlobalSoft</dc:creator>
  <cp:lastModifiedBy>光治朗 長尾</cp:lastModifiedBy>
  <dcterms:created xsi:type="dcterms:W3CDTF">2023-01-04T04:53:17Z</dcterms:created>
  <dcterms:modified xsi:type="dcterms:W3CDTF">2024-01-25T14:28:16Z</dcterms:modified>
</cp:coreProperties>
</file>